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<sst xmlns="http://schemas.openxmlformats.org/spreadsheetml/2006/main" count="39" uniqueCount="30">
  <si>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宁波市2020年2月份生猪生产成本收益预警信息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</si>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</sst>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14" borderId="2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9" borderId="25" applyNumberFormat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topLeftCell="A13" workbookViewId="0">
      <selection activeCell="E16" sqref="E16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424395</v>
      </c>
      <c r="E5" s="12">
        <v>459321</v>
      </c>
      <c r="F5" s="13">
        <f>D5-E5</f>
        <v>-34926</v>
      </c>
      <c r="G5" s="14">
        <f>(D5-E5)/E5</f>
        <v>-0.0760383261379297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40543</v>
      </c>
      <c r="E6" s="12">
        <v>40675</v>
      </c>
      <c r="F6" s="16">
        <f t="shared" ref="F6:F15" si="0">D6-E6</f>
        <v>-132</v>
      </c>
      <c r="G6" s="14">
        <f t="shared" ref="G6:G15" si="1">(D6-E6)/E6</f>
        <v>-0.00324523663183774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130.25</v>
      </c>
      <c r="E7" s="17">
        <v>132.56</v>
      </c>
      <c r="F7" s="18">
        <f t="shared" si="0"/>
        <v>-2.31</v>
      </c>
      <c r="G7" s="14">
        <f t="shared" si="1"/>
        <v>-0.0174260712130356</v>
      </c>
    </row>
    <row r="8" ht="30" customHeight="1" spans="1:7">
      <c r="A8" s="10">
        <v>4</v>
      </c>
      <c r="B8" s="11" t="s">
        <v>13</v>
      </c>
      <c r="C8" s="12" t="s">
        <v>14</v>
      </c>
      <c r="D8" s="19">
        <v>5500.46</v>
      </c>
      <c r="E8" s="19">
        <v>5249.37</v>
      </c>
      <c r="F8" s="13">
        <f t="shared" si="0"/>
        <v>251.09</v>
      </c>
      <c r="G8" s="14">
        <f t="shared" si="1"/>
        <v>0.0478324065554534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2268.7</v>
      </c>
      <c r="E9" s="13">
        <v>2015.28</v>
      </c>
      <c r="F9" s="13">
        <f t="shared" si="0"/>
        <v>253.42</v>
      </c>
      <c r="G9" s="14">
        <f t="shared" si="1"/>
        <v>0.125749275534913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38.7</v>
      </c>
      <c r="E10" s="13">
        <v>31.24</v>
      </c>
      <c r="F10" s="13">
        <f t="shared" si="0"/>
        <v>7.46</v>
      </c>
      <c r="G10" s="14">
        <f t="shared" si="1"/>
        <v>0.238796414852753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3231.76</v>
      </c>
      <c r="E11" s="13">
        <f>E8-E9</f>
        <v>3234.09</v>
      </c>
      <c r="F11" s="13">
        <f t="shared" si="0"/>
        <v>-2.32999999999993</v>
      </c>
      <c r="G11" s="14">
        <f t="shared" si="1"/>
        <v>-0.000720449956556536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142.449861153965</v>
      </c>
      <c r="E12" s="13">
        <f>E11/E9*100</f>
        <v>160.478444682625</v>
      </c>
      <c r="F12" s="13">
        <f t="shared" si="0"/>
        <v>-18.0285835286599</v>
      </c>
      <c r="G12" s="14">
        <f t="shared" si="1"/>
        <v>-0.112342710974765</v>
      </c>
    </row>
    <row r="13" ht="30" customHeight="1" spans="1:7">
      <c r="A13" s="10">
        <v>9</v>
      </c>
      <c r="B13" s="11" t="s">
        <v>21</v>
      </c>
      <c r="C13" s="12" t="s">
        <v>17</v>
      </c>
      <c r="D13" s="13">
        <v>42.23</v>
      </c>
      <c r="E13" s="13">
        <v>39.6</v>
      </c>
      <c r="F13" s="13">
        <f t="shared" si="0"/>
        <v>2.63</v>
      </c>
      <c r="G13" s="14">
        <f t="shared" si="1"/>
        <v>0.0664141414141413</v>
      </c>
    </row>
    <row r="14" ht="30" customHeight="1" spans="1:7">
      <c r="A14" s="10">
        <v>10</v>
      </c>
      <c r="B14" s="11" t="s">
        <v>22</v>
      </c>
      <c r="C14" s="12" t="s">
        <v>17</v>
      </c>
      <c r="D14" s="20">
        <v>2.22</v>
      </c>
      <c r="E14" s="20">
        <v>2.2</v>
      </c>
      <c r="F14" s="13">
        <f t="shared" si="0"/>
        <v>0.02</v>
      </c>
      <c r="G14" s="14">
        <f t="shared" si="1"/>
        <v>0.0090909090909091</v>
      </c>
    </row>
    <row r="15" ht="30" customHeight="1" spans="1:7">
      <c r="A15" s="10">
        <v>11</v>
      </c>
      <c r="B15" s="11" t="s">
        <v>23</v>
      </c>
      <c r="C15" s="12" t="s">
        <v>17</v>
      </c>
      <c r="D15" s="21">
        <v>51.54</v>
      </c>
      <c r="E15" s="21">
        <v>52.38</v>
      </c>
      <c r="F15" s="13">
        <f t="shared" si="0"/>
        <v>-0.840000000000003</v>
      </c>
      <c r="G15" s="14">
        <f t="shared" si="1"/>
        <v>-0.016036655211913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0.75:1</v>
      </c>
      <c r="E16" s="13" t="str">
        <f>TEXT(E10/E15,"0.00")&amp;":1"</f>
        <v>0.60:1</v>
      </c>
      <c r="F16" s="21" t="s">
        <v>25</v>
      </c>
      <c r="G16" s="22" t="s">
        <v>25</v>
      </c>
    </row>
    <row r="17" ht="30" customHeight="1" spans="1:7">
      <c r="A17" s="10">
        <v>13</v>
      </c>
      <c r="B17" s="23" t="s">
        <v>26</v>
      </c>
      <c r="C17" s="24"/>
      <c r="D17" s="25" t="str">
        <f>TEXT(D13/D14,"0.00")&amp;":1"</f>
        <v>19.02:1</v>
      </c>
      <c r="E17" s="25" t="str">
        <f>TEXT(E13/E14,"0.00")&amp;":1"</f>
        <v>18.00:1</v>
      </c>
      <c r="F17" s="21" t="s">
        <v>25</v>
      </c>
      <c r="G17" s="26" t="s">
        <v>25</v>
      </c>
    </row>
    <row r="18" ht="30" customHeight="1" spans="1:7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ht="56.25" customHeight="1" spans="1:7">
      <c r="A19" s="32" t="s">
        <v>29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2020-03-20T07:21:00Z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