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<sst xmlns="http://schemas.openxmlformats.org/spreadsheetml/2006/main" count="39" uniqueCount="30">
  <si>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宁波市2019年11月份生猪生产成本收益预警信息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</si>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</sst>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12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9" borderId="2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8" borderId="22" applyNumberFormat="0" applyAlignment="0" applyProtection="0">
      <alignment vertical="center"/>
    </xf>
    <xf numFmtId="0" fontId="25" fillId="8" borderId="27" applyNumberFormat="0" applyAlignment="0" applyProtection="0">
      <alignment vertical="center"/>
    </xf>
    <xf numFmtId="0" fontId="10" fillId="4" borderId="2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topLeftCell="A10" workbookViewId="0">
      <selection activeCell="M10" sqref="M10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490028</v>
      </c>
      <c r="E5" s="12">
        <v>502288</v>
      </c>
      <c r="F5" s="13">
        <f>D5-E5</f>
        <v>-12260</v>
      </c>
      <c r="G5" s="14">
        <f>(D5-E5)/E5</f>
        <v>-0.0244083075844934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42443</v>
      </c>
      <c r="E6" s="12">
        <v>43389</v>
      </c>
      <c r="F6" s="16">
        <f t="shared" ref="F6:F15" si="0">D6-E6</f>
        <v>-946</v>
      </c>
      <c r="G6" s="14">
        <f t="shared" ref="G6:G15" si="1">(D6-E6)/E6</f>
        <v>-0.0218027610684736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133.15</v>
      </c>
      <c r="E7" s="17">
        <v>133.48</v>
      </c>
      <c r="F7" s="18">
        <f t="shared" si="0"/>
        <v>-0.329999999999984</v>
      </c>
      <c r="G7" s="14">
        <f t="shared" si="1"/>
        <v>-0.00247228049145928</v>
      </c>
    </row>
    <row r="8" ht="30" customHeight="1" spans="1:7">
      <c r="A8" s="10">
        <v>4</v>
      </c>
      <c r="B8" s="11" t="s">
        <v>13</v>
      </c>
      <c r="C8" s="12" t="s">
        <v>14</v>
      </c>
      <c r="D8" s="19">
        <v>4720.16</v>
      </c>
      <c r="E8" s="19">
        <v>4886.7</v>
      </c>
      <c r="F8" s="13">
        <f t="shared" si="0"/>
        <v>-166.54</v>
      </c>
      <c r="G8" s="14">
        <f t="shared" si="1"/>
        <v>-0.0340802586612642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1898.5</v>
      </c>
      <c r="E9" s="13">
        <v>1921.1</v>
      </c>
      <c r="F9" s="13">
        <f t="shared" si="0"/>
        <v>-22.5999999999999</v>
      </c>
      <c r="G9" s="14">
        <f t="shared" si="1"/>
        <v>-0.0117640934881057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30.4</v>
      </c>
      <c r="E10" s="13">
        <v>35.35</v>
      </c>
      <c r="F10" s="13">
        <f t="shared" si="0"/>
        <v>-4.95</v>
      </c>
      <c r="G10" s="14">
        <f t="shared" si="1"/>
        <v>-0.14002828854314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2821.66</v>
      </c>
      <c r="E11" s="13">
        <f>E8-E9</f>
        <v>2965.6</v>
      </c>
      <c r="F11" s="13">
        <f t="shared" si="0"/>
        <v>-143.94</v>
      </c>
      <c r="G11" s="14">
        <f t="shared" si="1"/>
        <v>-0.0485365524683032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148.625757176718</v>
      </c>
      <c r="E12" s="13">
        <f>E11/E9*100</f>
        <v>154.369892249232</v>
      </c>
      <c r="F12" s="13">
        <f t="shared" si="0"/>
        <v>-5.74413507251401</v>
      </c>
      <c r="G12" s="14">
        <f t="shared" si="1"/>
        <v>-0.0372102032904191</v>
      </c>
    </row>
    <row r="13" ht="30" customHeight="1" spans="1:7">
      <c r="A13" s="10">
        <v>9</v>
      </c>
      <c r="B13" s="11" t="s">
        <v>21</v>
      </c>
      <c r="C13" s="12" t="s">
        <v>17</v>
      </c>
      <c r="D13" s="20">
        <v>35.45</v>
      </c>
      <c r="E13" s="20">
        <v>36.61</v>
      </c>
      <c r="F13" s="13">
        <f t="shared" si="0"/>
        <v>-1.16</v>
      </c>
      <c r="G13" s="14">
        <f t="shared" si="1"/>
        <v>-0.0316853318765364</v>
      </c>
    </row>
    <row r="14" ht="30" customHeight="1" spans="1:7">
      <c r="A14" s="10">
        <v>10</v>
      </c>
      <c r="B14" s="11" t="s">
        <v>22</v>
      </c>
      <c r="C14" s="12" t="s">
        <v>17</v>
      </c>
      <c r="D14" s="20">
        <v>2.04</v>
      </c>
      <c r="E14" s="20">
        <v>1.99</v>
      </c>
      <c r="F14" s="13">
        <f t="shared" si="0"/>
        <v>0.05</v>
      </c>
      <c r="G14" s="14">
        <f t="shared" si="1"/>
        <v>0.0251256281407035</v>
      </c>
    </row>
    <row r="15" ht="30" customHeight="1" spans="1:7">
      <c r="A15" s="10">
        <v>11</v>
      </c>
      <c r="B15" s="11" t="s">
        <v>23</v>
      </c>
      <c r="C15" s="12" t="s">
        <v>17</v>
      </c>
      <c r="D15" s="21">
        <v>58.62</v>
      </c>
      <c r="E15" s="21">
        <v>50.58</v>
      </c>
      <c r="F15" s="13">
        <f t="shared" si="0"/>
        <v>8.04</v>
      </c>
      <c r="G15" s="14">
        <f t="shared" si="1"/>
        <v>0.158956109134045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0.52:1</v>
      </c>
      <c r="E16" s="13" t="str">
        <f>TEXT(E10/E15,"0.00")&amp;":1"</f>
        <v>0.70:1</v>
      </c>
      <c r="F16" s="21" t="s">
        <v>25</v>
      </c>
      <c r="G16" s="22" t="s">
        <v>25</v>
      </c>
    </row>
    <row r="17" ht="30" customHeight="1" spans="1:7">
      <c r="A17" s="10">
        <v>13</v>
      </c>
      <c r="B17" s="23" t="s">
        <v>26</v>
      </c>
      <c r="C17" s="24"/>
      <c r="D17" s="25" t="str">
        <f>TEXT(D13/D14,"0.00")&amp;":1"</f>
        <v>17.38:1</v>
      </c>
      <c r="E17" s="25" t="str">
        <f>TEXT(E13/E14,"0.00")&amp;":1"</f>
        <v>18.40:1</v>
      </c>
      <c r="F17" s="21" t="s">
        <v>25</v>
      </c>
      <c r="G17" s="26" t="s">
        <v>25</v>
      </c>
    </row>
    <row r="18" ht="30" customHeight="1" spans="1:7">
      <c r="A18" s="27" t="s">
        <v>27</v>
      </c>
      <c r="B18" s="28"/>
      <c r="C18" s="29" t="s">
        <v>28</v>
      </c>
      <c r="D18" s="30"/>
      <c r="E18" s="30"/>
      <c r="F18" s="30"/>
      <c r="G18" s="31"/>
    </row>
    <row r="19" ht="56.25" customHeight="1" spans="1:7">
      <c r="A19" s="32" t="s">
        <v>29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2019-12-23T01:21:35Z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